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7F44C28C-E9A3-4902-B7C9-C31C8BC2A75A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2" i="15" l="1"/>
  <c r="Z13" i="15" s="1"/>
  <c r="Z14" i="15" s="1"/>
  <c r="Z15" i="15" s="1"/>
  <c r="Z11" i="15"/>
  <c r="F58" i="15"/>
  <c r="Z10" i="15"/>
  <c r="Z9" i="15"/>
  <c r="Z8" i="15"/>
  <c r="Z7" i="15"/>
  <c r="J6" i="15"/>
  <c r="J8" i="15"/>
  <c r="X8" i="15"/>
  <c r="X6" i="15"/>
  <c r="W58" i="15" l="1"/>
  <c r="L58" i="15"/>
  <c r="M58" i="15"/>
  <c r="N58" i="15"/>
  <c r="O58" i="15"/>
  <c r="P58" i="15"/>
  <c r="Q58" i="15"/>
  <c r="R58" i="15"/>
  <c r="S58" i="15"/>
  <c r="T58" i="15"/>
  <c r="U58" i="15"/>
  <c r="V58" i="15"/>
  <c r="J26" i="15" l="1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K58" i="15"/>
  <c r="H58" i="15"/>
  <c r="I58" i="15"/>
  <c r="G58" i="15"/>
  <c r="Y58" i="15"/>
  <c r="X54" i="15"/>
  <c r="X55" i="15"/>
  <c r="X56" i="15"/>
  <c r="X57" i="15"/>
  <c r="X7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S60" i="15" l="1"/>
  <c r="H24" i="3"/>
  <c r="H16" i="3"/>
  <c r="D16" i="3"/>
  <c r="L60" i="15"/>
  <c r="B16" i="3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7" i="15"/>
  <c r="J58" i="15" l="1"/>
  <c r="L62" i="15"/>
  <c r="F16" i="3"/>
  <c r="H26" i="13" l="1"/>
  <c r="H20" i="13"/>
  <c r="H29" i="13" s="1"/>
  <c r="B27" i="3" l="1"/>
  <c r="U60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2" i="15"/>
  <c r="H28" i="3"/>
  <c r="B32" i="3" l="1"/>
  <c r="B7" i="3" l="1"/>
  <c r="X5" i="15" l="1"/>
  <c r="X58" i="15" l="1"/>
  <c r="Z5" i="15"/>
  <c r="J62" i="15"/>
  <c r="Z6" i="15" l="1"/>
  <c r="R60" i="15"/>
  <c r="F60" i="15"/>
  <c r="H60" i="15"/>
  <c r="I60" i="15"/>
  <c r="V60" i="15"/>
  <c r="T60" i="15"/>
  <c r="Q60" i="15"/>
  <c r="P60" i="15"/>
  <c r="O60" i="15"/>
  <c r="N60" i="15"/>
  <c r="M60" i="15"/>
  <c r="K60" i="15"/>
  <c r="G60" i="15"/>
  <c r="B19" i="3"/>
  <c r="F19" i="3" s="1"/>
  <c r="B18" i="3"/>
  <c r="T62" i="15" l="1"/>
  <c r="I62" i="15"/>
  <c r="M62" i="15"/>
  <c r="Q62" i="15"/>
  <c r="N62" i="15"/>
  <c r="S62" i="15"/>
  <c r="H62" i="15"/>
  <c r="O62" i="15"/>
  <c r="K62" i="15"/>
  <c r="P62" i="15"/>
  <c r="V62" i="15"/>
  <c r="R62" i="15"/>
  <c r="E60" i="15"/>
  <c r="E66" i="15" l="1"/>
  <c r="B18" i="9"/>
  <c r="F62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58" i="15"/>
  <c r="G62" i="15"/>
  <c r="B12" i="3" l="1"/>
  <c r="B30" i="3" s="1"/>
  <c r="B17" i="9"/>
  <c r="C19" i="9" s="1"/>
  <c r="E65" i="15"/>
  <c r="E62" i="15"/>
  <c r="F12" i="3" l="1"/>
  <c r="B34" i="3"/>
  <c r="F30" i="3"/>
</calcChain>
</file>

<file path=xl/sharedStrings.xml><?xml version="1.0" encoding="utf-8"?>
<sst xmlns="http://schemas.openxmlformats.org/spreadsheetml/2006/main" count="156" uniqueCount="120">
  <si>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</si>
  <si>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</si>
  <si>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</si>
  <si>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</si>
  <si>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</si>
  <si>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</si>
  <si>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</si>
  <si>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</si>
  <si>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</si>
  <si>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</si>
  <si>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</si>
  <si>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</si>
  <si>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</si>
  <si>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</si>
  <si>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</si>
  <si>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</si>
  <si>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</si>
  <si>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</si>
  <si>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</si>
  <si>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</si>
  <si>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</si>
  <si>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</si>
  <si>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</si>
  <si>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</si>
  <si>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</si>
  <si>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</si>
  <si>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</si>
  <si>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</si>
  <si>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</si>
  <si>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</si>
  <si>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</si>
  <si>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</si>
  <si>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</si>
  <si>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</si>
  <si>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</si>
  <si>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</si>
  <si>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</si>
  <si>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</si>
  <si>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</si>
  <si>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</si>
  <si>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</si>
  <si>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</si>
  <si>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</si>
  <si>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</si>
  <si>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</si>
  <si>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</si>
  <si>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</si>
  <si>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</si>
  <si>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</si>
  <si>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</si>
  <si>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</si>
  <si>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</si>
  <si>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</si>
  <si>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</si>
  <si>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</si>
  <si>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</si>
  <si>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</si>
  <si>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</si>
  <si>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</si>
  <si>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</si>
  <si>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</si>
  <si>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</si>
  <si>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</si>
  <si>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</si>
  <si>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</si>
  <si>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</si>
  <si>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</si>
  <si>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</si>
  <si>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</si>
  <si>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</si>
  <si>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</si>
  <si>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</si>
  <si>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</si>
  <si>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</si>
  <si>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</si>
  <si>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</si>
  <si>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</si>
  <si>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</si>
  <si>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</si>
  <si>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</si>
  <si>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</si>
  <si>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</si>
  <si>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</si>
  <si>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</si>
  <si>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</si>
  <si>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</si>
  <si>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</si>
  <si>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</si>
  <si>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</si>
  <si>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</si>
  <si>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</si>
  <si>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</si>
  <si>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</si>
  <si>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</si>
  <si>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</si>
  <si>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</si>
  <si>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</si>
  <si>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</si>
  <si>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</si>
  <si>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</si>
  <si>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</si>
  <si>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</si>
  <si>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</si>
  <si>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</si>
  <si>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</si>
  <si>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</si>
  <si>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</si>
  <si>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</si>
  <si>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</si>
  <si>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</si>
  <si>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</si>
  <si>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</si>
  <si>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2 months to 31st May 2025</t>
  </si>
  <si>
    <t>2 months</t>
  </si>
  <si>
    <t>Full Bank Reconciliation  - 31st May 2025</t>
  </si>
  <si>
    <t>Balance per Bank Statement 31st May 2025</t>
  </si>
  <si>
    <t>P25/26-6</t>
  </si>
  <si>
    <t>12th May</t>
  </si>
  <si>
    <t>P25/26-8</t>
  </si>
  <si>
    <t>P25/26-9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</si>
</sst>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1" fillId="0" borderId="6" xfId="0" applyFont="1" applyBorder="1"/>
    <xf numFmtId="2" fontId="17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114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115</v>
      </c>
      <c r="B7" s="25">
        <v>5793.93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5793.93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97</v>
      </c>
      <c r="B16" s="25">
        <v>3119.29</v>
      </c>
    </row>
    <row r="17" spans="1:3" ht="15.75" x14ac:dyDescent="0.25">
      <c r="A17" s="22" t="s">
        <v>7</v>
      </c>
      <c r="B17" s="25">
        <f>'Cash book'!E58</f>
        <v>3645.68</v>
      </c>
    </row>
    <row r="18" spans="1:3" ht="15.75" x14ac:dyDescent="0.25">
      <c r="A18" s="22" t="s">
        <v>8</v>
      </c>
      <c r="B18" s="25">
        <f>'Cash book'!F58</f>
        <v>971.04</v>
      </c>
    </row>
    <row r="19" spans="1:3" ht="15.75" x14ac:dyDescent="0.25">
      <c r="A19" s="22" t="s">
        <v>9</v>
      </c>
      <c r="B19" s="18"/>
      <c r="C19" s="25">
        <f>B16+B17-B18</f>
        <v>5793.9299999999994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113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112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book'!G58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book'!I58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book'!H58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3645.68</v>
      </c>
      <c r="C12" s="8"/>
      <c r="D12" s="34">
        <f>+H12*$H$1/12</f>
        <v>0</v>
      </c>
      <c r="E12" s="8"/>
      <c r="F12" s="34">
        <f>+B12-D12</f>
        <v>3645.68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book'!K58</f>
        <v>134.04</v>
      </c>
      <c r="C15" s="8"/>
      <c r="D15" s="8">
        <f t="shared" ref="D15:D27" si="0">+H15*$H$1/12</f>
        <v>134.16666666666666</v>
      </c>
      <c r="E15" s="8"/>
      <c r="F15" s="8">
        <f t="shared" ref="F15:F28" si="1">-B15+D15</f>
        <v>0.12666666666666515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book'!L58</f>
        <v>52</v>
      </c>
      <c r="C16" s="8"/>
      <c r="D16" s="8">
        <f>Budget!H8</f>
        <v>312</v>
      </c>
      <c r="E16" s="8"/>
      <c r="F16" s="8">
        <f t="shared" si="1"/>
        <v>260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book'!V58</f>
        <v>0</v>
      </c>
      <c r="C17" s="8"/>
      <c r="D17" s="8">
        <f t="shared" si="0"/>
        <v>16.666666666666668</v>
      </c>
      <c r="E17" s="8"/>
      <c r="F17" s="8">
        <f t="shared" si="1"/>
        <v>16.666666666666668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book'!N58</f>
        <v>586</v>
      </c>
      <c r="C18" s="8"/>
      <c r="D18" s="8">
        <f t="shared" si="0"/>
        <v>100</v>
      </c>
      <c r="E18" s="8"/>
      <c r="F18" s="8">
        <f t="shared" si="1"/>
        <v>-486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book'!M58</f>
        <v>10</v>
      </c>
      <c r="C19" s="8"/>
      <c r="D19" s="8">
        <f t="shared" si="0"/>
        <v>8.3333333333333339</v>
      </c>
      <c r="E19" s="8"/>
      <c r="F19" s="8">
        <f t="shared" si="1"/>
        <v>-1.6666666666666661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book'!R58</f>
        <v>0</v>
      </c>
      <c r="C20" s="8"/>
      <c r="D20" s="8">
        <f t="shared" si="0"/>
        <v>590.33333333333337</v>
      </c>
      <c r="E20" s="8"/>
      <c r="F20" s="8">
        <f t="shared" si="1"/>
        <v>590.33333333333337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book'!O58</f>
        <v>0</v>
      </c>
      <c r="C21" s="8"/>
      <c r="D21" s="8">
        <f t="shared" si="0"/>
        <v>35</v>
      </c>
      <c r="E21" s="8"/>
      <c r="F21" s="8">
        <f t="shared" si="1"/>
        <v>35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book'!P58</f>
        <v>0</v>
      </c>
      <c r="C22" s="8"/>
      <c r="D22" s="8">
        <f t="shared" si="0"/>
        <v>30</v>
      </c>
      <c r="E22" s="8"/>
      <c r="F22" s="8">
        <f t="shared" si="1"/>
        <v>30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book'!Q58</f>
        <v>189</v>
      </c>
      <c r="C23" s="8"/>
      <c r="D23" s="8">
        <f t="shared" si="0"/>
        <v>39.166666666666664</v>
      </c>
      <c r="E23" s="8"/>
      <c r="F23" s="8">
        <f t="shared" si="1"/>
        <v>-149.83333333333334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book'!S58</f>
        <v>0</v>
      </c>
      <c r="C24" s="8"/>
      <c r="D24" s="8">
        <f t="shared" si="0"/>
        <v>100</v>
      </c>
      <c r="E24" s="8"/>
      <c r="F24" s="8">
        <f t="shared" si="1"/>
        <v>100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book'!T58</f>
        <v>0</v>
      </c>
      <c r="C25" s="8"/>
      <c r="D25" s="8">
        <f t="shared" si="0"/>
        <v>41.666666666666664</v>
      </c>
      <c r="E25" s="8"/>
      <c r="F25" s="8">
        <f t="shared" si="1"/>
        <v>41.666666666666664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book'!U58</f>
        <v>0</v>
      </c>
      <c r="C26" s="8"/>
      <c r="D26" s="8">
        <f t="shared" si="0"/>
        <v>33.333333333333336</v>
      </c>
      <c r="E26" s="8"/>
      <c r="F26" s="8">
        <f t="shared" si="1"/>
        <v>33.333333333333336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book'!U59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971.04</v>
      </c>
      <c r="C28" s="8"/>
      <c r="D28" s="16">
        <f>SUM(D15:D27)</f>
        <v>1440.6666666666667</v>
      </c>
      <c r="E28" s="8"/>
      <c r="F28" s="16">
        <f t="shared" si="1"/>
        <v>469.62666666666678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2674.64</v>
      </c>
      <c r="C30" s="8"/>
      <c r="D30" s="34">
        <f>+D12-D28</f>
        <v>-1440.6666666666667</v>
      </c>
      <c r="E30" s="8"/>
      <c r="F30" s="34">
        <f>+B30-D30</f>
        <v>4115.3066666666664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5793.93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book'!F58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6"/>
  <sheetViews>
    <sheetView topLeftCell="H1" workbookViewId="0">
      <pane ySplit="3" topLeftCell="A13" activePane="bottomLeft" state="frozen"/>
      <selection activeCell="H1" sqref="H1"/>
      <selection pane="bottomLeft" activeCell="F14" sqref="F14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60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106</v>
      </c>
      <c r="B5" t="s">
        <v>78</v>
      </c>
      <c r="C5" t="s">
        <v>88</v>
      </c>
      <c r="D5" t="s">
        <v>102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>Z4+J5-X5</f>
        <v>2930.29</v>
      </c>
    </row>
    <row r="6" spans="1:26" x14ac:dyDescent="0.25">
      <c r="A6" t="s">
        <v>107</v>
      </c>
      <c r="B6" t="s">
        <v>82</v>
      </c>
      <c r="C6" t="s">
        <v>83</v>
      </c>
      <c r="D6" t="s">
        <v>100</v>
      </c>
      <c r="E6" s="29">
        <v>145.68</v>
      </c>
      <c r="F6" s="58"/>
      <c r="G6" s="29"/>
      <c r="H6" s="58"/>
      <c r="I6" s="58">
        <v>145.68</v>
      </c>
      <c r="J6" s="33">
        <f>SUM(G6:I6)</f>
        <v>145.68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33">
        <f>SUM(K6:V6)</f>
        <v>0</v>
      </c>
      <c r="Y6" s="58"/>
      <c r="Z6" s="37">
        <f>Z5+J6-X6</f>
        <v>3075.97</v>
      </c>
    </row>
    <row r="7" spans="1:26" x14ac:dyDescent="0.25">
      <c r="A7" t="s">
        <v>101</v>
      </c>
      <c r="B7" t="s">
        <v>85</v>
      </c>
      <c r="C7" t="s">
        <v>88</v>
      </c>
      <c r="D7" t="s">
        <v>103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59"/>
      <c r="T7" s="4"/>
      <c r="U7" s="4"/>
      <c r="V7" s="4"/>
      <c r="W7" s="4"/>
      <c r="X7" s="4">
        <f t="shared" ref="X7:X57" si="0">SUM(K7:V7)</f>
        <v>79.62</v>
      </c>
      <c r="Y7" s="37"/>
      <c r="Z7" s="37">
        <f>Z6+J7-X7</f>
        <v>2996.35</v>
      </c>
    </row>
    <row r="8" spans="1:26" x14ac:dyDescent="0.25">
      <c r="B8" t="s">
        <v>82</v>
      </c>
      <c r="C8" t="s">
        <v>88</v>
      </c>
      <c r="D8" t="s">
        <v>104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13.4</v>
      </c>
      <c r="Y8" s="37"/>
      <c r="Z8" s="37">
        <f>Z7+J8-X8</f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110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5</v>
      </c>
      <c r="Y9" s="37"/>
      <c r="Z9" s="37">
        <f>Z8+J9-X9</f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105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0</v>
      </c>
      <c r="Y10" s="37"/>
      <c r="Z10" s="57">
        <f>Z9+J10-X10</f>
        <v>6477.95</v>
      </c>
    </row>
    <row r="11" spans="1:26" x14ac:dyDescent="0.25">
      <c r="A11" t="s">
        <v>111</v>
      </c>
      <c r="B11" t="s">
        <v>91</v>
      </c>
      <c r="C11" t="s">
        <v>88</v>
      </c>
      <c r="D11" t="s">
        <v>109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126</v>
      </c>
      <c r="Y11" s="37"/>
      <c r="Z11" s="61">
        <f>Z10+J11-X11</f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116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460</v>
      </c>
      <c r="Y12" s="37"/>
      <c r="Z12" s="61">
        <f t="shared" ref="Z12:Z15" si="1">Z11+J12-X12</f>
        <v>5891.95</v>
      </c>
    </row>
    <row r="13" spans="1:26" x14ac:dyDescent="0.25">
      <c r="A13" t="s">
        <v>117</v>
      </c>
      <c r="B13" t="s">
        <v>85</v>
      </c>
      <c r="C13" t="s">
        <v>88</v>
      </c>
      <c r="D13" t="s">
        <v>108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79.62</v>
      </c>
      <c r="Y13" s="37"/>
      <c r="Z13" s="61">
        <f t="shared" si="1"/>
        <v>5812.33</v>
      </c>
    </row>
    <row r="14" spans="1:26" x14ac:dyDescent="0.25">
      <c r="B14" t="s">
        <v>82</v>
      </c>
      <c r="C14" t="s">
        <v>88</v>
      </c>
      <c r="D14" t="s">
        <v>118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13.4</v>
      </c>
      <c r="Y14" s="37"/>
      <c r="Z14" s="61">
        <f t="shared" si="1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119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56">
        <f t="shared" si="1"/>
        <v>5793.93</v>
      </c>
    </row>
    <row r="16" spans="1:26" x14ac:dyDescent="0.25">
      <c r="E16" s="32"/>
      <c r="F16" s="33"/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0</v>
      </c>
      <c r="Y16" s="37"/>
      <c r="Z16" s="37"/>
    </row>
    <row r="17" spans="3:26" x14ac:dyDescent="0.25">
      <c r="E17" s="32"/>
      <c r="F17" s="33"/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0</v>
      </c>
      <c r="Y17" s="37"/>
      <c r="Z17" s="37"/>
    </row>
    <row r="18" spans="3:26" x14ac:dyDescent="0.25">
      <c r="E18" s="32"/>
      <c r="F18" s="33"/>
      <c r="G18" s="4"/>
      <c r="H18" s="4"/>
      <c r="I18" s="4"/>
      <c r="J18" s="33">
        <f>SUM(G18:G18:I18)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0</v>
      </c>
      <c r="Y18" s="37"/>
      <c r="Z18" s="37"/>
    </row>
    <row r="19" spans="3:26" x14ac:dyDescent="0.25">
      <c r="E19" s="32"/>
      <c r="F19" s="33"/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0</v>
      </c>
      <c r="Y19" s="37"/>
      <c r="Z19" s="37"/>
    </row>
    <row r="20" spans="3:26" x14ac:dyDescent="0.25">
      <c r="C20" s="50"/>
      <c r="E20" s="32"/>
      <c r="F20" s="33"/>
      <c r="G20" s="4"/>
      <c r="H20" s="4"/>
      <c r="I20" s="4"/>
      <c r="J20" s="33">
        <f>SUM(G20:G20:I20)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3:26" x14ac:dyDescent="0.25">
      <c r="E21" s="32"/>
      <c r="F21" s="33"/>
      <c r="G21" s="4"/>
      <c r="H21" s="4"/>
      <c r="I21" s="4"/>
      <c r="J21" s="33">
        <f>SUM(G21:G21:I21)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3:26" x14ac:dyDescent="0.25">
      <c r="E22" s="32"/>
      <c r="F22" s="33"/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3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3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3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3:26" x14ac:dyDescent="0.25">
      <c r="E26" s="32"/>
      <c r="F26" s="33"/>
      <c r="G26" s="4"/>
      <c r="H26" s="4"/>
      <c r="I26" s="4"/>
      <c r="J26" s="33">
        <f>SUM(G26:G26:I26)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3:26" x14ac:dyDescent="0.25">
      <c r="E27" s="32"/>
      <c r="F27" s="33"/>
      <c r="G27" s="4"/>
      <c r="H27" s="4"/>
      <c r="I27" s="4"/>
      <c r="J27" s="33">
        <f>SUM(G27:G27:I27)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3:26" x14ac:dyDescent="0.25">
      <c r="E28" s="32"/>
      <c r="F28" s="33"/>
      <c r="G28" s="4"/>
      <c r="H28" s="4"/>
      <c r="I28" s="4"/>
      <c r="J28" s="33">
        <f>SUM(G28:G28:I28)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3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3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0</v>
      </c>
      <c r="Y30" s="37"/>
      <c r="Z30" s="37"/>
    </row>
    <row r="31" spans="3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0</v>
      </c>
      <c r="Y31" s="37"/>
      <c r="Z31" s="37"/>
    </row>
    <row r="32" spans="3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0</v>
      </c>
      <c r="Y46" s="54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0</v>
      </c>
      <c r="Y47" s="33"/>
      <c r="Z47" s="55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0"/>
        <v>0</v>
      </c>
      <c r="Y48" s="33"/>
      <c r="Z48" s="55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0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0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0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0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0"/>
        <v>0</v>
      </c>
      <c r="Y53" s="33"/>
      <c r="Z53" s="37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0"/>
        <v>0</v>
      </c>
      <c r="Y54" s="33"/>
      <c r="Z54" s="37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0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0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0"/>
        <v>0</v>
      </c>
      <c r="Y57" s="33"/>
      <c r="Z57" s="57"/>
    </row>
    <row r="58" spans="3:26" x14ac:dyDescent="0.25">
      <c r="C58" s="3" t="s">
        <v>11</v>
      </c>
      <c r="E58" s="31">
        <f>SUM(G58:I58)</f>
        <v>3645.68</v>
      </c>
      <c r="F58" s="39">
        <f>SUM(F5:F57)</f>
        <v>971.04</v>
      </c>
      <c r="G58" s="31">
        <f>SUM(G5:G47)</f>
        <v>3500</v>
      </c>
      <c r="H58" s="31">
        <f>SUM(H5:H47)</f>
        <v>0</v>
      </c>
      <c r="I58" s="31">
        <f>SUM(I5:I47)</f>
        <v>145.68</v>
      </c>
      <c r="J58" s="52">
        <f>SUM(J5:J57)</f>
        <v>3645.68</v>
      </c>
      <c r="K58" s="17">
        <f>SUM(K5:K57)</f>
        <v>134.04</v>
      </c>
      <c r="L58" s="17">
        <f>SUM(L5:L57)</f>
        <v>52</v>
      </c>
      <c r="M58" s="17">
        <f>SUM(M5:M57)</f>
        <v>10</v>
      </c>
      <c r="N58" s="17">
        <f>SUM(N5:N57)</f>
        <v>586</v>
      </c>
      <c r="O58" s="17">
        <f>SUM(O5:O57)</f>
        <v>0</v>
      </c>
      <c r="P58" s="17">
        <f>SUM(P5:P57)</f>
        <v>0</v>
      </c>
      <c r="Q58" s="17">
        <f>SUM(Q5:Q57)</f>
        <v>189</v>
      </c>
      <c r="R58" s="17">
        <f>SUM(R5:R57)</f>
        <v>0</v>
      </c>
      <c r="S58" s="17">
        <f>SUM(S5:S57)</f>
        <v>0</v>
      </c>
      <c r="T58" s="17">
        <f>SUM(T5:T57)</f>
        <v>0</v>
      </c>
      <c r="U58" s="17">
        <f>SUM(U5:U57)</f>
        <v>0</v>
      </c>
      <c r="V58" s="17">
        <f>SUM(V5:V57)</f>
        <v>0</v>
      </c>
      <c r="W58" s="17">
        <f>SUM(W5:W57)</f>
        <v>0</v>
      </c>
      <c r="X58" s="17">
        <f>SUM(X5:X57)</f>
        <v>971.04</v>
      </c>
      <c r="Y58" s="39">
        <f>SUM(Y5:Y57)</f>
        <v>0</v>
      </c>
      <c r="Z58" s="30"/>
    </row>
    <row r="59" spans="3:26" x14ac:dyDescent="0.25">
      <c r="E59" s="29"/>
      <c r="F59" s="30"/>
      <c r="J59" s="30"/>
      <c r="Y59" s="30"/>
      <c r="Z59" s="30"/>
    </row>
    <row r="60" spans="3:26" x14ac:dyDescent="0.25">
      <c r="C60" s="3" t="s">
        <v>90</v>
      </c>
      <c r="E60" s="32">
        <f>SUM(G60:I60)</f>
        <v>0</v>
      </c>
      <c r="F60" s="33">
        <f>Budget!H21</f>
        <v>0</v>
      </c>
      <c r="G60" s="4">
        <f>Budget!H33</f>
        <v>0</v>
      </c>
      <c r="H60" s="4">
        <f>Budget!H26</f>
        <v>0</v>
      </c>
      <c r="I60" s="4">
        <f>Budget!H24</f>
        <v>0</v>
      </c>
      <c r="J60" s="33"/>
      <c r="K60" s="4">
        <f>Budget!H7</f>
        <v>805</v>
      </c>
      <c r="L60" s="4">
        <f>Budget!H8</f>
        <v>312</v>
      </c>
      <c r="M60" s="4">
        <f>Budget!H12</f>
        <v>50</v>
      </c>
      <c r="N60" s="4">
        <f>Budget!H13</f>
        <v>450</v>
      </c>
      <c r="O60" s="4">
        <f>Budget!H14</f>
        <v>210</v>
      </c>
      <c r="P60" s="4">
        <f>Budget!H11</f>
        <v>180</v>
      </c>
      <c r="Q60" s="4">
        <f>Budget!H17</f>
        <v>235</v>
      </c>
      <c r="R60" s="4">
        <f>Budget!H20</f>
        <v>3542</v>
      </c>
      <c r="S60" s="4">
        <f>Budget!H16</f>
        <v>600</v>
      </c>
      <c r="T60" s="4">
        <f>Budget!H18</f>
        <v>250</v>
      </c>
      <c r="U60" s="4">
        <f>Budget!H15</f>
        <v>200</v>
      </c>
      <c r="V60" s="4">
        <f>Budget!H9</f>
        <v>100</v>
      </c>
      <c r="W60" s="4"/>
      <c r="X60" s="42"/>
      <c r="Y60" s="44"/>
      <c r="Z60" s="30"/>
    </row>
    <row r="61" spans="3:26" x14ac:dyDescent="0.25">
      <c r="E61" s="29"/>
      <c r="F61" s="30"/>
      <c r="J61" s="48"/>
      <c r="X61" s="46" t="s">
        <v>71</v>
      </c>
      <c r="Y61" s="47" t="s">
        <v>71</v>
      </c>
      <c r="Z61" s="30"/>
    </row>
    <row r="62" spans="3:26" ht="15.75" thickBot="1" x14ac:dyDescent="0.3">
      <c r="C62" s="3" t="s">
        <v>37</v>
      </c>
      <c r="E62" s="35">
        <f>E60-E58</f>
        <v>-3645.68</v>
      </c>
      <c r="F62" s="35">
        <f>F60-F58</f>
        <v>-971.04</v>
      </c>
      <c r="G62" s="35">
        <f t="shared" ref="G62:V62" si="2">G60-G58</f>
        <v>-3500</v>
      </c>
      <c r="H62" s="35">
        <f t="shared" si="2"/>
        <v>0</v>
      </c>
      <c r="I62" s="35">
        <f t="shared" si="2"/>
        <v>-145.68</v>
      </c>
      <c r="J62" s="35">
        <f t="shared" si="2"/>
        <v>-3645.68</v>
      </c>
      <c r="K62" s="35">
        <f t="shared" si="2"/>
        <v>670.96</v>
      </c>
      <c r="L62" s="35">
        <f t="shared" si="2"/>
        <v>260</v>
      </c>
      <c r="M62" s="35">
        <f t="shared" si="2"/>
        <v>40</v>
      </c>
      <c r="N62" s="35">
        <f t="shared" si="2"/>
        <v>-136</v>
      </c>
      <c r="O62" s="35">
        <f t="shared" si="2"/>
        <v>210</v>
      </c>
      <c r="P62" s="35">
        <f t="shared" si="2"/>
        <v>180</v>
      </c>
      <c r="Q62" s="35">
        <f t="shared" si="2"/>
        <v>46</v>
      </c>
      <c r="R62" s="35">
        <f t="shared" si="2"/>
        <v>3542</v>
      </c>
      <c r="S62" s="35">
        <f t="shared" si="2"/>
        <v>600</v>
      </c>
      <c r="T62" s="35">
        <f t="shared" si="2"/>
        <v>250</v>
      </c>
      <c r="U62" s="35">
        <f t="shared" si="2"/>
        <v>200</v>
      </c>
      <c r="V62" s="35">
        <f t="shared" si="2"/>
        <v>100</v>
      </c>
      <c r="W62" s="53"/>
      <c r="X62" s="43"/>
      <c r="Y62" s="45"/>
      <c r="Z62" s="40"/>
    </row>
    <row r="63" spans="3:26" ht="15.75" thickTop="1" x14ac:dyDescent="0.25"/>
    <row r="65" spans="3:5" x14ac:dyDescent="0.25">
      <c r="C65" s="3" t="s">
        <v>66</v>
      </c>
      <c r="E65" s="4">
        <f>E58-SUM(G58:I58)</f>
        <v>0</v>
      </c>
    </row>
    <row r="66" spans="3:5" x14ac:dyDescent="0.25">
      <c r="C66" s="3" t="s">
        <v>65</v>
      </c>
      <c r="E66" s="4">
        <f>F58-SUM(K58:V58)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98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99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2025-02-21T12:50:31Z</cp:lastPrinted>
  <dcterms:created xsi:type="dcterms:W3CDTF">2011-06-26T08:01:14Z</dcterms:created>
  <dcterms:modified xsi:type="dcterms:W3CDTF">2025-08-11T19:15:19Z</dcterms:modified>
  <cp:category/>
  <cp:contentStatus/>
</cp:coreProperties>
</file>